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0" windowWidth="9996" windowHeight="6000" tabRatio="223"/>
  </bookViews>
  <sheets>
    <sheet name="доходы бичура прил.1" sheetId="4" r:id="rId1"/>
  </sheets>
  <definedNames>
    <definedName name="_xlnm.Print_Area" localSheetId="0">'доходы бичура прил.1'!$A$1:$I$77</definedName>
  </definedNames>
  <calcPr calcId="145621"/>
</workbook>
</file>

<file path=xl/calcChain.xml><?xml version="1.0" encoding="utf-8"?>
<calcChain xmlns="http://schemas.openxmlformats.org/spreadsheetml/2006/main">
  <c r="D53" i="4" l="1"/>
  <c r="D36" i="4"/>
  <c r="F36" i="4"/>
  <c r="C36" i="4"/>
  <c r="E34" i="4"/>
  <c r="E35" i="4"/>
  <c r="E36" i="4" l="1"/>
  <c r="F53" i="4"/>
  <c r="C53" i="4"/>
  <c r="C50" i="4" s="1"/>
  <c r="F38" i="4"/>
  <c r="D38" i="4"/>
  <c r="C38" i="4"/>
  <c r="C70" i="4" l="1"/>
  <c r="F70" i="4"/>
  <c r="F69" i="4" s="1"/>
  <c r="D70" i="4"/>
  <c r="D69" i="4" s="1"/>
  <c r="C62" i="4"/>
  <c r="C61" i="4" s="1"/>
  <c r="D62" i="4"/>
  <c r="D61" i="4" s="1"/>
  <c r="F62" i="4"/>
  <c r="F61" i="4" s="1"/>
  <c r="C59" i="4"/>
  <c r="E29" i="4"/>
  <c r="E31" i="4"/>
  <c r="F21" i="4"/>
  <c r="D21" i="4"/>
  <c r="C21" i="4"/>
  <c r="F12" i="4"/>
  <c r="F11" i="4" s="1"/>
  <c r="F10" i="4" s="1"/>
  <c r="C12" i="4"/>
  <c r="C11" i="4" s="1"/>
  <c r="E37" i="4"/>
  <c r="F23" i="4"/>
  <c r="F41" i="4"/>
  <c r="F40" i="4" s="1"/>
  <c r="G53" i="4"/>
  <c r="D41" i="4"/>
  <c r="D40" i="4" s="1"/>
  <c r="G35" i="4"/>
  <c r="D23" i="4"/>
  <c r="C23" i="4"/>
  <c r="G18" i="4"/>
  <c r="F17" i="4"/>
  <c r="F48" i="4"/>
  <c r="D12" i="4"/>
  <c r="D10" i="4" s="1"/>
  <c r="D9" i="4" s="1"/>
  <c r="D17" i="4"/>
  <c r="D48" i="4"/>
  <c r="F59" i="4"/>
  <c r="F58" i="4" s="1"/>
  <c r="C17" i="4"/>
  <c r="G17" i="4" s="1"/>
  <c r="C41" i="4"/>
  <c r="C40" i="4" s="1"/>
  <c r="D59" i="4"/>
  <c r="D58" i="4" s="1"/>
  <c r="E45" i="4"/>
  <c r="C48" i="4"/>
  <c r="C46" i="4" s="1"/>
  <c r="E49" i="4"/>
  <c r="G45" i="4"/>
  <c r="G47" i="4"/>
  <c r="G49" i="4"/>
  <c r="F51" i="4"/>
  <c r="C51" i="4"/>
  <c r="D51" i="4"/>
  <c r="E51" i="4" s="1"/>
  <c r="G60" i="4"/>
  <c r="G54" i="4"/>
  <c r="G14" i="4"/>
  <c r="G15" i="4"/>
  <c r="G16" i="4"/>
  <c r="G19" i="4"/>
  <c r="E14" i="4"/>
  <c r="E15" i="4"/>
  <c r="E16" i="4"/>
  <c r="E18" i="4"/>
  <c r="E19" i="4"/>
  <c r="G13" i="4"/>
  <c r="G25" i="4"/>
  <c r="G27" i="4"/>
  <c r="G29" i="4"/>
  <c r="G31" i="4"/>
  <c r="G42" i="4"/>
  <c r="G52" i="4"/>
  <c r="G63" i="4"/>
  <c r="G66" i="4"/>
  <c r="G68" i="4"/>
  <c r="G71" i="4"/>
  <c r="F72" i="4"/>
  <c r="F67" i="4"/>
  <c r="D67" i="4"/>
  <c r="D65" i="4"/>
  <c r="F65" i="4"/>
  <c r="F44" i="4"/>
  <c r="F43" i="4" s="1"/>
  <c r="F34" i="4"/>
  <c r="F30" i="4"/>
  <c r="F28" i="4" s="1"/>
  <c r="G26" i="4"/>
  <c r="C67" i="4"/>
  <c r="E67" i="4" s="1"/>
  <c r="G73" i="4"/>
  <c r="E13" i="4"/>
  <c r="E22" i="4"/>
  <c r="E25" i="4"/>
  <c r="E27" i="4"/>
  <c r="E39" i="4"/>
  <c r="E42" i="4"/>
  <c r="E52" i="4"/>
  <c r="E54" i="4"/>
  <c r="E60" i="4"/>
  <c r="E63" i="4"/>
  <c r="E66" i="4"/>
  <c r="E68" i="4"/>
  <c r="E71" i="4"/>
  <c r="E73" i="4"/>
  <c r="D72" i="4"/>
  <c r="C72" i="4"/>
  <c r="E72" i="4" s="1"/>
  <c r="C65" i="4"/>
  <c r="D44" i="4"/>
  <c r="E44" i="4" s="1"/>
  <c r="C44" i="4"/>
  <c r="C43" i="4" s="1"/>
  <c r="E41" i="4"/>
  <c r="D34" i="4"/>
  <c r="C34" i="4"/>
  <c r="D30" i="4"/>
  <c r="E30" i="4" s="1"/>
  <c r="C30" i="4"/>
  <c r="G30" i="4" s="1"/>
  <c r="E26" i="4"/>
  <c r="E53" i="4"/>
  <c r="E24" i="4"/>
  <c r="G24" i="4"/>
  <c r="G67" i="4" l="1"/>
  <c r="C64" i="4"/>
  <c r="G41" i="4"/>
  <c r="D20" i="4"/>
  <c r="E11" i="4"/>
  <c r="C10" i="4"/>
  <c r="C9" i="4" s="1"/>
  <c r="E9" i="4" s="1"/>
  <c r="G72" i="4"/>
  <c r="D28" i="4"/>
  <c r="G65" i="4"/>
  <c r="G48" i="4"/>
  <c r="E38" i="4"/>
  <c r="D50" i="4"/>
  <c r="E50" i="4" s="1"/>
  <c r="E65" i="4"/>
  <c r="F64" i="4"/>
  <c r="G64" i="4" s="1"/>
  <c r="D64" i="4"/>
  <c r="E64" i="4" s="1"/>
  <c r="E70" i="4"/>
  <c r="G59" i="4"/>
  <c r="E59" i="4"/>
  <c r="G43" i="4"/>
  <c r="E47" i="4"/>
  <c r="D46" i="4"/>
  <c r="E46" i="4" s="1"/>
  <c r="F46" i="4"/>
  <c r="G46" i="4" s="1"/>
  <c r="E48" i="4"/>
  <c r="D33" i="4"/>
  <c r="D32" i="4" s="1"/>
  <c r="G34" i="4"/>
  <c r="C33" i="4"/>
  <c r="E33" i="4" s="1"/>
  <c r="E23" i="4"/>
  <c r="E21" i="4"/>
  <c r="G21" i="4"/>
  <c r="C20" i="4"/>
  <c r="G11" i="4"/>
  <c r="G70" i="4"/>
  <c r="C69" i="4"/>
  <c r="G69" i="4" s="1"/>
  <c r="G61" i="4"/>
  <c r="G62" i="4"/>
  <c r="F57" i="4"/>
  <c r="F56" i="4" s="1"/>
  <c r="E61" i="4"/>
  <c r="C58" i="4"/>
  <c r="G58" i="4" s="1"/>
  <c r="F50" i="4"/>
  <c r="G23" i="4"/>
  <c r="E17" i="4"/>
  <c r="G12" i="4"/>
  <c r="E12" i="4"/>
  <c r="F9" i="4"/>
  <c r="G40" i="4"/>
  <c r="E40" i="4"/>
  <c r="D57" i="4"/>
  <c r="F33" i="4"/>
  <c r="F20" i="4"/>
  <c r="E10" i="4"/>
  <c r="E62" i="4"/>
  <c r="C28" i="4"/>
  <c r="G28" i="4" s="1"/>
  <c r="D43" i="4"/>
  <c r="E43" i="4" s="1"/>
  <c r="G51" i="4"/>
  <c r="G44" i="4"/>
  <c r="G50" i="4" l="1"/>
  <c r="D7" i="4"/>
  <c r="E20" i="4"/>
  <c r="G10" i="4"/>
  <c r="E28" i="4"/>
  <c r="E58" i="4"/>
  <c r="C32" i="4"/>
  <c r="G20" i="4"/>
  <c r="E69" i="4"/>
  <c r="C57" i="4"/>
  <c r="E57" i="4" s="1"/>
  <c r="G33" i="4"/>
  <c r="F32" i="4"/>
  <c r="G9" i="4"/>
  <c r="D56" i="4"/>
  <c r="D75" i="4" l="1"/>
  <c r="E32" i="4"/>
  <c r="C7" i="4"/>
  <c r="E7" i="4" s="1"/>
  <c r="G32" i="4"/>
  <c r="F7" i="4"/>
  <c r="C56" i="4"/>
  <c r="E56" i="4" s="1"/>
  <c r="G57" i="4"/>
  <c r="G7" i="4" l="1"/>
  <c r="F75" i="4"/>
  <c r="G56" i="4"/>
  <c r="C75" i="4"/>
  <c r="G75" i="4" l="1"/>
  <c r="E75" i="4"/>
</calcChain>
</file>

<file path=xl/sharedStrings.xml><?xml version="1.0" encoding="utf-8"?>
<sst xmlns="http://schemas.openxmlformats.org/spreadsheetml/2006/main" count="148" uniqueCount="142">
  <si>
    <t>ПРОЧИЕ НЕНАЛОГОВЫЕ ДОХОДЫ</t>
  </si>
  <si>
    <t>Единый сельскохозяйственный налог</t>
  </si>
  <si>
    <t>Код классификации</t>
  </si>
  <si>
    <t>Наименование платежей</t>
  </si>
  <si>
    <t>ДОХОДЫ ОТ ОКАЗАНИЯ ПЛАТНЫХ УСЛУГ И КОМПЕНСАЦИИ ЗАТРАТ ГОСУДАРСТВА</t>
  </si>
  <si>
    <t>БЕЗВОЗМЕЗДНЫЕ ПОСТУПЛЕНИЯ</t>
  </si>
  <si>
    <t>НАЛОГИ НА ПРИБЫЛЬ, ДОХОДЫ</t>
  </si>
  <si>
    <t>ДОХОДЫ ОТ ПРОДАЖИ МАТЕРИАЛЬНЫХ И НЕМАТЕРИАЛЬНЫХ АКТИВОВ</t>
  </si>
  <si>
    <t>Иные межбюджетные трансферты</t>
  </si>
  <si>
    <t>НАЛОГОВЫЕ И НЕНАЛОГОВЫЕ ДОХОДЫ</t>
  </si>
  <si>
    <t xml:space="preserve">Утверждено Решением Совета депутатов </t>
  </si>
  <si>
    <t>% исполнения</t>
  </si>
  <si>
    <t>(тыс. руб)</t>
  </si>
  <si>
    <t>НАЛОГИ НА ИМУЩЕСТВО</t>
  </si>
  <si>
    <t>Налог на имущество физических лиц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</si>
  <si>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</si>
  <si>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</si>
  <si>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</si>
  <si>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</si>
  <si>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</si>
  <si>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безвозмездные поступления от других бюджетов бюджетной системы</t>
  </si>
  <si>
    <t>Прочие безвозмездные поступления от бюджетов муниципальных районов</t>
  </si>
  <si>
    <t>Прочие безвозмездные поступления в бюджеты поселений от бюджетов муниципальных районов</t>
  </si>
  <si>
    <t>ПРОЧИЕ БЕЗВОЗМЕЗДНЫЕ ПОСТУПЛЕНИЯ</t>
  </si>
  <si>
    <t>Прочие безвозмездные поступления в бюджеты поселений</t>
  </si>
  <si>
    <t>000 1 00 00000 00 0000 000</t>
  </si>
  <si>
    <t>000 1 01 00000 00 0000 000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</si>
  <si>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</si>
  <si>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</si>
  <si>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</si>
  <si>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</si>
  <si>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000 1 01 02022 01 0000 110</t>
  </si>
  <si>
    <t>000 1 01 02030 01 0000 110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</si>
  <si>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</si>
  <si>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000 1 01 02040 01 0000 110</t>
  </si>
  <si>
    <t>000 1 06 00000 00 0000 000</t>
  </si>
  <si>
    <t>000 1 06 01000 00 0000 110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</si>
  <si>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</si>
  <si>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</si>
  <si>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</si>
  <si>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</si>
  <si>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000 1 06 06020 00 0000 110</t>
  </si>
  <si>
    <t>000 1 09 00000 00 0000 000</t>
  </si>
  <si>
    <t>ЗАДОЛЖЕННОСТЬ И ПЕРЕРАСЧЕТЫ ПО ОТМЕНЕННЫМ НАЛОГАМ, СБОРАМ И ИНЫМ ОБЯЗАТЕЛЬНЫМ ПЛАТЕЖАМ</t>
  </si>
  <si>
    <t>000 1 09 04000 00 0000 110</t>
  </si>
  <si>
    <t>Налоги на имущество</t>
  </si>
  <si>
    <t>000 1 09 04050 00 0000 110</t>
  </si>
  <si>
    <t>Земельный налог (по обязательствам, возникшим до 1 января 2006 года)</t>
  </si>
  <si>
    <t>000 1 09 04050 10 0000 110</t>
  </si>
  <si>
    <t>Земельный налог (по обязательствам, возникшим до 1 января 2006 года), мобилизуемый на территориях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</si>
  <si>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</si>
  <si>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</si>
  <si>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</si>
  <si>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</si>
  <si>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</si>
  <si>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000 1 11 05010 10 0000 120</t>
  </si>
  <si>
    <t>000 1 11 05020 00 0000 120</t>
  </si>
  <si>
    <t>000 1 11 05025 10 0000 120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</si>
  <si>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автономных учреждений)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</si>
  <si>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</si>
  <si>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</si>
  <si>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000 1 11 05035 10 0000 120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</si>
  <si>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</si>
  <si>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000 1 11 09000 00 0000 120</t>
  </si>
  <si>
    <t>000 1 11 09040 00 0000 120</t>
  </si>
  <si>
    <t>000 1 11 09045 10 0000 120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</si>
  <si>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</si>
  <si>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000 1 13 00000 00 0000 000</t>
  </si>
  <si>
    <t>000 1 13 03000 00 0000 130</t>
  </si>
  <si>
    <t>Прочие доходы от оказания платных услуг и компенсации затрат государства</t>
  </si>
  <si>
    <t>000 1 13 03050 10 0000 130</t>
  </si>
  <si>
    <t>Прочие доходы от оказания платных услуг получателями средств бюджетов поселений и компенсации затрат бюджетов поселений</t>
  </si>
  <si>
    <t>000 1 14 00000 00 0000 000</t>
  </si>
  <si>
    <t>000 1 14 06000 00 0000 430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</si>
  <si>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автономных учреждений)</t>
  </si>
  <si>
    <t>000 1 17 00000 00 0000 000</t>
  </si>
  <si>
    <t>000 1 17 01000 00 0000 180</t>
  </si>
  <si>
    <t>Невыясненные поступления</t>
  </si>
  <si>
    <t>000 1 17 01050 10 0000 180</t>
  </si>
  <si>
    <t>Невыясненные поступления, зачисляемые в бюджеты поселений</t>
  </si>
  <si>
    <t>000 1 17 05000 00 0000 180</t>
  </si>
  <si>
    <t>Прочие неналоговые доходы</t>
  </si>
  <si>
    <t>000 1 17 05050 10 0000 180</t>
  </si>
  <si>
    <t>Прочие неналоговые доходы бюджетов поселений</t>
  </si>
  <si>
    <t>000 2 00 00000 00 0000 000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</si>
  <si>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</si>
  <si>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</si>
  <si>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</si>
  <si>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</si>
  <si>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</si>
  <si>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Субвенции бюджетам субъектов Российской Федерации и муниципальных образований</t>
  </si>
  <si>
    <t>000 2 02 04000 00 0000 151</t>
  </si>
  <si>
    <t>000 2 02 04012 00 0000 151</t>
  </si>
  <si>
    <t>000 2 02 04012 10 0000 151</t>
  </si>
  <si>
    <t>000 2 02 04014 00 0000 151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</si>
  <si>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</si>
  <si>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000 2 02 04014 10 0000 151</t>
  </si>
  <si>
    <t>000 2 02 09000 00 0000 151</t>
  </si>
  <si>
    <t>000 2 02 09050 00 0000 151</t>
  </si>
  <si>
    <t>000 2 02 09054 10 0000 151</t>
  </si>
  <si>
    <t>000 2 07 00000 00 0000 180</t>
  </si>
  <si>
    <t>000 2 07 05000 10 0000 180</t>
  </si>
  <si>
    <t>000 8 50 00000 00 0000 000</t>
  </si>
  <si>
    <t>Доходы бюджета - Всего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</si>
  <si>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</si>
  <si>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</si>
  <si>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</si>
  <si>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</si>
  <si>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</si>
  <si>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</si>
  <si>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</si>
  <si>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Бюджет муниципального образования - сельского поселения "Посельское"</t>
  </si>
  <si>
    <t>Глава МО-СП "Посельское"</t>
  </si>
  <si>
    <t>Денежные взыскания, штрафы</t>
  </si>
  <si>
    <t>Возврат остатков субсидий</t>
  </si>
  <si>
    <t>Конечных И.Я.</t>
  </si>
  <si>
    <t>000 1 16 00000 00 0000 000</t>
  </si>
  <si>
    <t>000 1 16 33050 10 0000 000</t>
  </si>
  <si>
    <t>Денежные взыскания (штрафы) за нарушение законодательства Российской Федерации о размещении заказов на поставки товаров, выполнение работ, оказание услуг для нужд поселений</t>
  </si>
  <si>
    <t>000 1 03 00000 00 0000 000</t>
  </si>
  <si>
    <t>АКЦИЗЫ</t>
  </si>
  <si>
    <t>000 1 03 02000 01 0000 110</t>
  </si>
  <si>
    <t>Доходы от уплаты акцизов на ГСМ</t>
  </si>
  <si>
    <t>Земельный налог с организаций, обладающих земельным участком, расположенным в границах сельских поселений</t>
  </si>
  <si>
    <t>000 1 06 06033 10 0000 110</t>
  </si>
  <si>
    <t>Земельный налог с организаций и физических лиц,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</si>
  <si>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</si>
  <si>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</si>
  <si>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</si>
  <si>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</t>
  </si>
  <si>
    <t>000 2 02 15001 10 0000 151</t>
  </si>
  <si>
    <t>000 2 02 10000 00 0000 151</t>
  </si>
  <si>
    <t>000 2 02 15000 00 0000 151</t>
  </si>
  <si>
    <t>000 2 02 35118 10 0000 151</t>
  </si>
  <si>
    <t>000 2 02 35118 00 0000 151</t>
  </si>
  <si>
    <t>000 2 02 35000 00 0000 151</t>
  </si>
  <si>
    <t>000 1 05 03010 01 0000 110</t>
  </si>
  <si>
    <t>000 117 14030 10 0000 150</t>
  </si>
  <si>
    <t>Средства самообложения граждан, зачисляемые в бюджеты сельских поселений</t>
  </si>
  <si>
    <t>Оценка ожидаемого исполнения доходной части бюджета МО-СП "Посельское" за 2021 год</t>
  </si>
  <si>
    <t>Исполнение 01.11.2021</t>
  </si>
  <si>
    <t>Ожидаемое исполнение на 01.01.2022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</si>
</sst>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"/>
    <numFmt numFmtId="167" formatCode="0.0000"/>
  </numFmts>
  <fonts count="10" x14ac:knownFonts="1">
    <font>
      <sz val="10"/>
      <name val="Arial"/>
    </font>
    <font>
      <sz val="10"/>
      <name val="Arial"/>
    </font>
    <font>
      <sz val="8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31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 wrapText="1" shrinkToFi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1" xfId="0" applyNumberFormat="1" applyFont="1" applyFill="1" applyBorder="1" applyAlignment="1" applyProtection="1">
      <alignment horizontal="center"/>
    </xf>
    <xf numFmtId="0" fontId="9" fillId="0" borderId="1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0" fontId="7" fillId="0" borderId="2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vertical="top"/>
    </xf>
    <xf numFmtId="165" fontId="7" fillId="0" borderId="1" xfId="0" applyNumberFormat="1" applyFont="1" applyFill="1" applyBorder="1" applyAlignment="1" applyProtection="1">
      <alignment vertical="top"/>
    </xf>
    <xf numFmtId="0" fontId="3" fillId="0" borderId="1" xfId="0" applyNumberFormat="1" applyFont="1" applyBorder="1" applyAlignment="1">
      <alignment vertical="center" wrapText="1"/>
    </xf>
    <xf numFmtId="0" fontId="3" fillId="0" borderId="1" xfId="0" applyNumberFormat="1" applyFont="1" applyBorder="1" applyAlignment="1"/>
    <xf numFmtId="165" fontId="7" fillId="0" borderId="1" xfId="0" applyNumberFormat="1" applyFont="1" applyFill="1" applyBorder="1" applyAlignment="1" applyProtection="1">
      <alignment horizontal="right" vertical="top"/>
    </xf>
    <xf numFmtId="164" fontId="7" fillId="0" borderId="1" xfId="0" applyNumberFormat="1" applyFont="1" applyFill="1" applyBorder="1" applyAlignment="1" applyProtection="1">
      <alignment vertical="top"/>
    </xf>
    <xf numFmtId="0" fontId="0" fillId="0" borderId="0" xfId="0" applyNumberFormat="1" applyFill="1" applyBorder="1" applyAlignment="1" applyProtection="1">
      <alignment vertical="top"/>
    </xf>
    <xf numFmtId="1" fontId="7" fillId="0" borderId="1" xfId="0" applyNumberFormat="1" applyFont="1" applyFill="1" applyBorder="1" applyAlignment="1" applyProtection="1">
      <alignment vertical="top"/>
    </xf>
    <xf numFmtId="166" fontId="7" fillId="0" borderId="1" xfId="0" applyNumberFormat="1" applyFont="1" applyFill="1" applyBorder="1" applyAlignment="1" applyProtection="1">
      <alignment vertical="top"/>
    </xf>
    <xf numFmtId="167" fontId="7" fillId="0" borderId="1" xfId="0" applyNumberFormat="1" applyFont="1" applyFill="1" applyBorder="1" applyAlignment="1" applyProtection="1">
      <alignment vertical="top"/>
    </xf>
    <xf numFmtId="0" fontId="8" fillId="0" borderId="4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7" fillId="0" borderId="8" xfId="0" applyNumberFormat="1" applyFont="1" applyFill="1" applyBorder="1" applyAlignment="1" applyProtection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77"/>
  <sheetViews>
    <sheetView tabSelected="1" view="pageBreakPreview" zoomScale="75" zoomScaleNormal="75" zoomScaleSheetLayoutView="75" workbookViewId="0">
      <selection activeCell="D55" sqref="D55"/>
    </sheetView>
  </sheetViews>
  <sheetFormatPr defaultColWidth="9.109375" defaultRowHeight="13.2" x14ac:dyDescent="0.25"/>
  <cols>
    <col min="1" max="1" width="28.5546875" style="1" customWidth="1"/>
    <col min="2" max="2" width="89.6640625" style="1" customWidth="1"/>
    <col min="3" max="3" width="17.6640625" style="1" customWidth="1"/>
    <col min="4" max="4" width="17.44140625" style="1" customWidth="1"/>
    <col min="5" max="5" width="15" style="1" customWidth="1"/>
    <col min="6" max="6" width="17" style="1" customWidth="1"/>
    <col min="7" max="7" width="15.33203125" style="1" customWidth="1"/>
    <col min="8" max="16384" width="9.109375" style="1"/>
  </cols>
  <sheetData>
    <row r="1" spans="1:7" ht="17.25" customHeight="1" x14ac:dyDescent="0.25">
      <c r="A1" s="3"/>
      <c r="B1" s="28" t="s">
        <v>139</v>
      </c>
      <c r="C1" s="28"/>
      <c r="D1" s="28"/>
      <c r="E1" s="28"/>
      <c r="F1" s="28"/>
      <c r="G1" s="28"/>
    </row>
    <row r="2" spans="1:7" ht="18" customHeight="1" x14ac:dyDescent="0.25">
      <c r="A2" s="3"/>
      <c r="B2" s="29"/>
      <c r="C2" s="29"/>
      <c r="D2" s="29"/>
      <c r="E2" s="29"/>
    </row>
    <row r="3" spans="1:7" ht="18" customHeight="1" x14ac:dyDescent="0.25">
      <c r="A3" s="4"/>
      <c r="B3" s="3"/>
      <c r="C3" s="3"/>
      <c r="D3" s="5"/>
      <c r="E3" s="5"/>
      <c r="F3" s="30" t="s">
        <v>12</v>
      </c>
      <c r="G3" s="30"/>
    </row>
    <row r="4" spans="1:7" ht="33.75" customHeight="1" x14ac:dyDescent="0.25">
      <c r="A4" s="23" t="s">
        <v>2</v>
      </c>
      <c r="B4" s="23" t="s">
        <v>3</v>
      </c>
      <c r="C4" s="25" t="s">
        <v>111</v>
      </c>
      <c r="D4" s="26"/>
      <c r="E4" s="26"/>
      <c r="F4" s="26"/>
      <c r="G4" s="27"/>
    </row>
    <row r="5" spans="1:7" ht="69.75" customHeight="1" x14ac:dyDescent="0.25">
      <c r="A5" s="24"/>
      <c r="B5" s="24"/>
      <c r="C5" s="10" t="s">
        <v>10</v>
      </c>
      <c r="D5" s="12" t="s">
        <v>140</v>
      </c>
      <c r="E5" s="10" t="s">
        <v>11</v>
      </c>
      <c r="F5" s="11" t="s">
        <v>141</v>
      </c>
      <c r="G5" s="10" t="s">
        <v>11</v>
      </c>
    </row>
    <row r="6" spans="1:7" ht="15.75" customHeight="1" x14ac:dyDescent="0.35">
      <c r="A6" s="6">
        <v>1</v>
      </c>
      <c r="B6" s="6">
        <v>2</v>
      </c>
      <c r="C6" s="7">
        <v>3</v>
      </c>
      <c r="D6" s="8">
        <v>4</v>
      </c>
      <c r="E6" s="9">
        <v>5</v>
      </c>
      <c r="F6" s="2">
        <v>6</v>
      </c>
      <c r="G6" s="2">
        <v>7</v>
      </c>
    </row>
    <row r="7" spans="1:7" ht="18" x14ac:dyDescent="0.3">
      <c r="A7" s="16" t="s">
        <v>25</v>
      </c>
      <c r="B7" s="16" t="s">
        <v>9</v>
      </c>
      <c r="C7" s="14">
        <f>C9+C19+C20+C32+C46+C50</f>
        <v>780.24161000000004</v>
      </c>
      <c r="D7" s="14">
        <f>D9+D19+D20+D32+D46+D50</f>
        <v>488.46860999999996</v>
      </c>
      <c r="E7" s="18">
        <f>D7/C7*100</f>
        <v>62.604788534669396</v>
      </c>
      <c r="F7" s="14">
        <f>F9+F19+F20+F32+F50</f>
        <v>770.22161000000006</v>
      </c>
      <c r="G7" s="18">
        <f>F7/C7*100</f>
        <v>98.715782410015279</v>
      </c>
    </row>
    <row r="8" spans="1:7" ht="0.75" customHeight="1" x14ac:dyDescent="0.3">
      <c r="A8" s="16"/>
      <c r="B8" s="16" t="s">
        <v>113</v>
      </c>
      <c r="C8" s="14"/>
      <c r="D8" s="14">
        <v>20</v>
      </c>
      <c r="E8" s="18"/>
      <c r="F8" s="14">
        <v>20</v>
      </c>
      <c r="G8" s="18"/>
    </row>
    <row r="9" spans="1:7" ht="18" x14ac:dyDescent="0.3">
      <c r="A9" s="16" t="s">
        <v>26</v>
      </c>
      <c r="B9" s="16" t="s">
        <v>6</v>
      </c>
      <c r="C9" s="18">
        <f>C10</f>
        <v>35</v>
      </c>
      <c r="D9" s="14">
        <f>D10</f>
        <v>30.974070000000001</v>
      </c>
      <c r="E9" s="18">
        <f t="shared" ref="E9:E75" si="0">D9/C9*100</f>
        <v>88.497342857142854</v>
      </c>
      <c r="F9" s="18">
        <f>F10</f>
        <v>35</v>
      </c>
      <c r="G9" s="13">
        <f t="shared" ref="G9:G75" si="1">F9/C9*100</f>
        <v>100</v>
      </c>
    </row>
    <row r="10" spans="1:7" ht="18" x14ac:dyDescent="0.3">
      <c r="A10" s="16" t="s">
        <v>27</v>
      </c>
      <c r="B10" s="16" t="s">
        <v>28</v>
      </c>
      <c r="C10" s="18">
        <f t="shared" ref="C10:C12" si="2">C11</f>
        <v>35</v>
      </c>
      <c r="D10" s="14">
        <f>D11+D12+D15+D16</f>
        <v>30.974070000000001</v>
      </c>
      <c r="E10" s="18">
        <f t="shared" si="0"/>
        <v>88.497342857142854</v>
      </c>
      <c r="F10" s="18">
        <f t="shared" ref="F10:F12" si="3">F11</f>
        <v>35</v>
      </c>
      <c r="G10" s="13">
        <f t="shared" si="1"/>
        <v>100</v>
      </c>
    </row>
    <row r="11" spans="1:7" ht="46.8" hidden="1" x14ac:dyDescent="0.3">
      <c r="A11" s="16" t="s">
        <v>29</v>
      </c>
      <c r="B11" s="15" t="s">
        <v>30</v>
      </c>
      <c r="C11" s="18">
        <f t="shared" si="2"/>
        <v>35</v>
      </c>
      <c r="D11" s="14"/>
      <c r="E11" s="18">
        <f t="shared" si="0"/>
        <v>0</v>
      </c>
      <c r="F11" s="18">
        <f t="shared" si="3"/>
        <v>35</v>
      </c>
      <c r="G11" s="13">
        <f t="shared" si="1"/>
        <v>100</v>
      </c>
    </row>
    <row r="12" spans="1:7" ht="18" x14ac:dyDescent="0.3">
      <c r="A12" s="16" t="s">
        <v>29</v>
      </c>
      <c r="B12" s="15" t="s">
        <v>129</v>
      </c>
      <c r="C12" s="18">
        <f t="shared" si="2"/>
        <v>35</v>
      </c>
      <c r="D12" s="14">
        <f>D13+D14</f>
        <v>30.974070000000001</v>
      </c>
      <c r="E12" s="18">
        <f t="shared" si="0"/>
        <v>88.497342857142854</v>
      </c>
      <c r="F12" s="18">
        <f t="shared" si="3"/>
        <v>35</v>
      </c>
      <c r="G12" s="13">
        <f t="shared" si="1"/>
        <v>100</v>
      </c>
    </row>
    <row r="13" spans="1:7" ht="75.75" customHeight="1" x14ac:dyDescent="0.3">
      <c r="A13" s="16" t="s">
        <v>29</v>
      </c>
      <c r="B13" s="15" t="s">
        <v>128</v>
      </c>
      <c r="C13" s="18">
        <v>35</v>
      </c>
      <c r="D13" s="14">
        <v>30.974070000000001</v>
      </c>
      <c r="E13" s="18">
        <f t="shared" si="0"/>
        <v>88.497342857142854</v>
      </c>
      <c r="F13" s="18">
        <v>35</v>
      </c>
      <c r="G13" s="13">
        <f t="shared" si="1"/>
        <v>100</v>
      </c>
    </row>
    <row r="14" spans="1:7" ht="70.5" hidden="1" customHeight="1" x14ac:dyDescent="0.3">
      <c r="A14" s="16" t="s">
        <v>31</v>
      </c>
      <c r="B14" s="15" t="s">
        <v>104</v>
      </c>
      <c r="C14" s="14"/>
      <c r="D14" s="14"/>
      <c r="E14" s="18" t="e">
        <f t="shared" si="0"/>
        <v>#DIV/0!</v>
      </c>
      <c r="F14" s="14"/>
      <c r="G14" s="13" t="e">
        <f t="shared" si="1"/>
        <v>#DIV/0!</v>
      </c>
    </row>
    <row r="15" spans="1:7" ht="0.75" hidden="1" customHeight="1" x14ac:dyDescent="0.3">
      <c r="A15" s="16" t="s">
        <v>32</v>
      </c>
      <c r="B15" s="15" t="s">
        <v>33</v>
      </c>
      <c r="C15" s="14"/>
      <c r="D15" s="14"/>
      <c r="E15" s="18" t="e">
        <f t="shared" si="0"/>
        <v>#DIV/0!</v>
      </c>
      <c r="F15" s="14"/>
      <c r="G15" s="13" t="e">
        <f t="shared" si="1"/>
        <v>#DIV/0!</v>
      </c>
    </row>
    <row r="16" spans="1:7" ht="15" hidden="1" customHeight="1" x14ac:dyDescent="0.3">
      <c r="A16" s="16" t="s">
        <v>34</v>
      </c>
      <c r="B16" s="15" t="s">
        <v>105</v>
      </c>
      <c r="C16" s="14"/>
      <c r="D16" s="14"/>
      <c r="E16" s="18" t="e">
        <f t="shared" si="0"/>
        <v>#DIV/0!</v>
      </c>
      <c r="F16" s="14"/>
      <c r="G16" s="13" t="e">
        <f t="shared" si="1"/>
        <v>#DIV/0!</v>
      </c>
    </row>
    <row r="17" spans="1:7" ht="18" hidden="1" customHeight="1" x14ac:dyDescent="0.3">
      <c r="A17" s="16" t="s">
        <v>119</v>
      </c>
      <c r="B17" s="15" t="s">
        <v>120</v>
      </c>
      <c r="C17" s="14">
        <f>C18</f>
        <v>0</v>
      </c>
      <c r="D17" s="14">
        <f>D18</f>
        <v>0</v>
      </c>
      <c r="E17" s="18" t="e">
        <f t="shared" si="0"/>
        <v>#DIV/0!</v>
      </c>
      <c r="F17" s="14">
        <f>F18</f>
        <v>0</v>
      </c>
      <c r="G17" s="20" t="e">
        <f t="shared" si="1"/>
        <v>#DIV/0!</v>
      </c>
    </row>
    <row r="18" spans="1:7" ht="18.75" hidden="1" customHeight="1" x14ac:dyDescent="0.3">
      <c r="A18" s="16" t="s">
        <v>121</v>
      </c>
      <c r="B18" s="15" t="s">
        <v>122</v>
      </c>
      <c r="C18" s="14"/>
      <c r="D18" s="14"/>
      <c r="E18" s="18" t="e">
        <f t="shared" si="0"/>
        <v>#DIV/0!</v>
      </c>
      <c r="F18" s="14"/>
      <c r="G18" s="20" t="e">
        <f t="shared" si="1"/>
        <v>#DIV/0!</v>
      </c>
    </row>
    <row r="19" spans="1:7" ht="20.25" customHeight="1" x14ac:dyDescent="0.3">
      <c r="A19" s="16" t="s">
        <v>136</v>
      </c>
      <c r="B19" s="15" t="s">
        <v>1</v>
      </c>
      <c r="C19" s="14">
        <v>11.2</v>
      </c>
      <c r="D19" s="14">
        <v>8.5679999999999996</v>
      </c>
      <c r="E19" s="18">
        <f t="shared" si="0"/>
        <v>76.5</v>
      </c>
      <c r="F19" s="14">
        <v>11.2</v>
      </c>
      <c r="G19" s="13">
        <f t="shared" si="1"/>
        <v>100</v>
      </c>
    </row>
    <row r="20" spans="1:7" ht="18" x14ac:dyDescent="0.3">
      <c r="A20" s="16" t="s">
        <v>35</v>
      </c>
      <c r="B20" s="15" t="s">
        <v>13</v>
      </c>
      <c r="C20" s="14">
        <f>C21+C23</f>
        <v>618.85113000000001</v>
      </c>
      <c r="D20" s="14">
        <f>D21+D23</f>
        <v>406.64653999999996</v>
      </c>
      <c r="E20" s="18">
        <f t="shared" si="0"/>
        <v>65.709913141792271</v>
      </c>
      <c r="F20" s="14">
        <f>F21+F23</f>
        <v>618.85113000000001</v>
      </c>
      <c r="G20" s="18">
        <f t="shared" si="1"/>
        <v>100</v>
      </c>
    </row>
    <row r="21" spans="1:7" ht="18" x14ac:dyDescent="0.3">
      <c r="A21" s="16" t="s">
        <v>36</v>
      </c>
      <c r="B21" s="15" t="s">
        <v>14</v>
      </c>
      <c r="C21" s="18">
        <f>C22</f>
        <v>35</v>
      </c>
      <c r="D21" s="14">
        <f>D22</f>
        <v>-36.997169999999997</v>
      </c>
      <c r="E21" s="18">
        <f t="shared" si="0"/>
        <v>-105.7062</v>
      </c>
      <c r="F21" s="18">
        <f>F22</f>
        <v>35</v>
      </c>
      <c r="G21" s="18">
        <f t="shared" si="1"/>
        <v>100</v>
      </c>
    </row>
    <row r="22" spans="1:7" ht="31.2" x14ac:dyDescent="0.3">
      <c r="A22" s="16" t="s">
        <v>37</v>
      </c>
      <c r="B22" s="15" t="s">
        <v>38</v>
      </c>
      <c r="C22" s="18">
        <v>35</v>
      </c>
      <c r="D22" s="14">
        <v>-36.997169999999997</v>
      </c>
      <c r="E22" s="18">
        <f t="shared" si="0"/>
        <v>-105.7062</v>
      </c>
      <c r="F22" s="18">
        <v>35</v>
      </c>
      <c r="G22" s="18">
        <v>100</v>
      </c>
    </row>
    <row r="23" spans="1:7" ht="18" customHeight="1" x14ac:dyDescent="0.3">
      <c r="A23" s="16" t="s">
        <v>39</v>
      </c>
      <c r="B23" s="15" t="s">
        <v>40</v>
      </c>
      <c r="C23" s="14">
        <f>C25+C27</f>
        <v>583.85113000000001</v>
      </c>
      <c r="D23" s="14">
        <f>D25+D27</f>
        <v>443.64370999999994</v>
      </c>
      <c r="E23" s="18">
        <f t="shared" si="0"/>
        <v>75.985758561433286</v>
      </c>
      <c r="F23" s="14">
        <f>F25+F27</f>
        <v>583.85113000000001</v>
      </c>
      <c r="G23" s="18">
        <f t="shared" si="1"/>
        <v>100</v>
      </c>
    </row>
    <row r="24" spans="1:7" ht="31.5" hidden="1" customHeight="1" x14ac:dyDescent="0.3">
      <c r="A24" s="16" t="s">
        <v>39</v>
      </c>
      <c r="B24" s="15" t="s">
        <v>125</v>
      </c>
      <c r="C24" s="14"/>
      <c r="D24" s="14"/>
      <c r="E24" s="18" t="e">
        <f t="shared" si="0"/>
        <v>#DIV/0!</v>
      </c>
      <c r="F24" s="14"/>
      <c r="G24" s="18" t="e">
        <f t="shared" si="1"/>
        <v>#DIV/0!</v>
      </c>
    </row>
    <row r="25" spans="1:7" ht="30" customHeight="1" x14ac:dyDescent="0.3">
      <c r="A25" s="16" t="s">
        <v>124</v>
      </c>
      <c r="B25" s="15" t="s">
        <v>123</v>
      </c>
      <c r="C25" s="14">
        <v>303.85113000000001</v>
      </c>
      <c r="D25" s="14">
        <v>303.85190999999998</v>
      </c>
      <c r="E25" s="18">
        <f t="shared" si="0"/>
        <v>100.00025670465664</v>
      </c>
      <c r="F25" s="14">
        <v>303.85113000000001</v>
      </c>
      <c r="G25" s="18">
        <f t="shared" si="1"/>
        <v>100</v>
      </c>
    </row>
    <row r="26" spans="1:7" ht="0.75" customHeight="1" x14ac:dyDescent="0.3">
      <c r="A26" s="16" t="s">
        <v>41</v>
      </c>
      <c r="B26" s="15" t="s">
        <v>126</v>
      </c>
      <c r="C26" s="14"/>
      <c r="D26" s="14"/>
      <c r="E26" s="18" t="e">
        <f t="shared" si="0"/>
        <v>#DIV/0!</v>
      </c>
      <c r="F26" s="14"/>
      <c r="G26" s="13" t="e">
        <f t="shared" si="1"/>
        <v>#DIV/0!</v>
      </c>
    </row>
    <row r="27" spans="1:7" ht="46.5" customHeight="1" x14ac:dyDescent="0.3">
      <c r="A27" s="16" t="s">
        <v>127</v>
      </c>
      <c r="B27" s="15" t="s">
        <v>126</v>
      </c>
      <c r="C27" s="18">
        <v>280</v>
      </c>
      <c r="D27" s="14">
        <v>139.79179999999999</v>
      </c>
      <c r="E27" s="18">
        <f t="shared" si="0"/>
        <v>49.925642857142854</v>
      </c>
      <c r="F27" s="18">
        <v>280</v>
      </c>
      <c r="G27" s="13">
        <f t="shared" si="1"/>
        <v>100</v>
      </c>
    </row>
    <row r="28" spans="1:7" ht="30" hidden="1" customHeight="1" x14ac:dyDescent="0.3">
      <c r="A28" s="16" t="s">
        <v>42</v>
      </c>
      <c r="B28" s="15" t="s">
        <v>43</v>
      </c>
      <c r="C28" s="14">
        <f>C29+C30</f>
        <v>0</v>
      </c>
      <c r="D28" s="14">
        <f>D29+D30</f>
        <v>0</v>
      </c>
      <c r="E28" s="18" t="e">
        <f t="shared" si="0"/>
        <v>#DIV/0!</v>
      </c>
      <c r="F28" s="14">
        <f>F29+F30</f>
        <v>103.5</v>
      </c>
      <c r="G28" s="13" t="e">
        <f t="shared" si="1"/>
        <v>#DIV/0!</v>
      </c>
    </row>
    <row r="29" spans="1:7" ht="18" hidden="1" x14ac:dyDescent="0.3">
      <c r="A29" s="16" t="s">
        <v>44</v>
      </c>
      <c r="B29" s="15" t="s">
        <v>45</v>
      </c>
      <c r="C29" s="14"/>
      <c r="D29" s="14"/>
      <c r="E29" s="18" t="e">
        <f t="shared" si="0"/>
        <v>#DIV/0!</v>
      </c>
      <c r="F29" s="14"/>
      <c r="G29" s="13" t="e">
        <f t="shared" si="1"/>
        <v>#DIV/0!</v>
      </c>
    </row>
    <row r="30" spans="1:7" ht="18" hidden="1" x14ac:dyDescent="0.3">
      <c r="A30" s="16" t="s">
        <v>46</v>
      </c>
      <c r="B30" s="15" t="s">
        <v>47</v>
      </c>
      <c r="C30" s="14">
        <f>C31</f>
        <v>0</v>
      </c>
      <c r="D30" s="14">
        <f>D31</f>
        <v>0</v>
      </c>
      <c r="E30" s="18" t="e">
        <f t="shared" si="0"/>
        <v>#DIV/0!</v>
      </c>
      <c r="F30" s="14">
        <f>F31</f>
        <v>103.5</v>
      </c>
      <c r="G30" s="13" t="e">
        <f t="shared" si="1"/>
        <v>#DIV/0!</v>
      </c>
    </row>
    <row r="31" spans="1:7" ht="0.75" customHeight="1" x14ac:dyDescent="0.3">
      <c r="A31" s="16" t="s">
        <v>48</v>
      </c>
      <c r="B31" s="15" t="s">
        <v>49</v>
      </c>
      <c r="C31" s="14"/>
      <c r="D31" s="14"/>
      <c r="E31" s="18" t="e">
        <f t="shared" si="0"/>
        <v>#DIV/0!</v>
      </c>
      <c r="F31" s="14">
        <v>103.5</v>
      </c>
      <c r="G31" s="13" t="e">
        <f t="shared" si="1"/>
        <v>#DIV/0!</v>
      </c>
    </row>
    <row r="32" spans="1:7" ht="55.5" customHeight="1" x14ac:dyDescent="0.3">
      <c r="A32" s="16" t="s">
        <v>50</v>
      </c>
      <c r="B32" s="15" t="s">
        <v>51</v>
      </c>
      <c r="C32" s="14">
        <f>C33+C40</f>
        <v>88.170479999999998</v>
      </c>
      <c r="D32" s="14">
        <f>D33+D40</f>
        <v>16.86</v>
      </c>
      <c r="E32" s="18">
        <f t="shared" si="0"/>
        <v>19.12204629032302</v>
      </c>
      <c r="F32" s="14">
        <f>F33+F40</f>
        <v>88.170479999999998</v>
      </c>
      <c r="G32" s="18">
        <f t="shared" si="1"/>
        <v>100</v>
      </c>
    </row>
    <row r="33" spans="1:7" ht="62.4" hidden="1" x14ac:dyDescent="0.3">
      <c r="A33" s="16" t="s">
        <v>52</v>
      </c>
      <c r="B33" s="15" t="s">
        <v>106</v>
      </c>
      <c r="C33" s="14">
        <f>C34+C36+C38</f>
        <v>88.170479999999998</v>
      </c>
      <c r="D33" s="14">
        <f>D34+D36+D38</f>
        <v>16.86</v>
      </c>
      <c r="E33" s="18">
        <f t="shared" si="0"/>
        <v>19.12204629032302</v>
      </c>
      <c r="F33" s="14">
        <f>F34+F36+F38</f>
        <v>88.170479999999998</v>
      </c>
      <c r="G33" s="18">
        <f t="shared" si="1"/>
        <v>100</v>
      </c>
    </row>
    <row r="34" spans="1:7" ht="21.75" hidden="1" customHeight="1" x14ac:dyDescent="0.3">
      <c r="A34" s="16" t="s">
        <v>53</v>
      </c>
      <c r="B34" s="15" t="s">
        <v>54</v>
      </c>
      <c r="C34" s="14">
        <f>C35</f>
        <v>0</v>
      </c>
      <c r="D34" s="14">
        <f>D35</f>
        <v>0</v>
      </c>
      <c r="E34" s="18" t="e">
        <f t="shared" si="0"/>
        <v>#DIV/0!</v>
      </c>
      <c r="F34" s="14">
        <f>F35</f>
        <v>0</v>
      </c>
      <c r="G34" s="18" t="e">
        <f t="shared" si="1"/>
        <v>#DIV/0!</v>
      </c>
    </row>
    <row r="35" spans="1:7" ht="21" hidden="1" customHeight="1" x14ac:dyDescent="0.3">
      <c r="A35" s="16" t="s">
        <v>55</v>
      </c>
      <c r="B35" s="15" t="s">
        <v>107</v>
      </c>
      <c r="C35" s="14"/>
      <c r="D35" s="14"/>
      <c r="E35" s="18" t="e">
        <f t="shared" si="0"/>
        <v>#DIV/0!</v>
      </c>
      <c r="F35" s="14"/>
      <c r="G35" s="18" t="e">
        <f t="shared" si="1"/>
        <v>#DIV/0!</v>
      </c>
    </row>
    <row r="36" spans="1:7" ht="61.5" customHeight="1" x14ac:dyDescent="0.3">
      <c r="A36" s="16" t="s">
        <v>56</v>
      </c>
      <c r="B36" s="15" t="s">
        <v>108</v>
      </c>
      <c r="C36" s="14">
        <f>C37</f>
        <v>71.310479999999998</v>
      </c>
      <c r="D36" s="14">
        <f>D37</f>
        <v>0</v>
      </c>
      <c r="E36" s="18">
        <f t="shared" si="0"/>
        <v>0</v>
      </c>
      <c r="F36" s="14">
        <f>F37</f>
        <v>71.310479999999998</v>
      </c>
      <c r="G36" s="18">
        <v>100</v>
      </c>
    </row>
    <row r="37" spans="1:7" ht="59.25" customHeight="1" x14ac:dyDescent="0.3">
      <c r="A37" s="16" t="s">
        <v>57</v>
      </c>
      <c r="B37" s="15" t="s">
        <v>58</v>
      </c>
      <c r="C37" s="14">
        <v>71.310479999999998</v>
      </c>
      <c r="D37" s="14"/>
      <c r="E37" s="18">
        <f t="shared" si="0"/>
        <v>0</v>
      </c>
      <c r="F37" s="14">
        <v>71.310479999999998</v>
      </c>
      <c r="G37" s="13">
        <v>100</v>
      </c>
    </row>
    <row r="38" spans="1:7" ht="65.25" customHeight="1" x14ac:dyDescent="0.3">
      <c r="A38" s="16" t="s">
        <v>59</v>
      </c>
      <c r="B38" s="15" t="s">
        <v>60</v>
      </c>
      <c r="C38" s="14">
        <f>C39</f>
        <v>16.86</v>
      </c>
      <c r="D38" s="14">
        <f>D39</f>
        <v>16.86</v>
      </c>
      <c r="E38" s="18">
        <f t="shared" si="0"/>
        <v>100</v>
      </c>
      <c r="F38" s="14">
        <f>F39</f>
        <v>16.86</v>
      </c>
      <c r="G38" s="13">
        <v>100</v>
      </c>
    </row>
    <row r="39" spans="1:7" ht="49.8" customHeight="1" x14ac:dyDescent="0.3">
      <c r="A39" s="16" t="s">
        <v>61</v>
      </c>
      <c r="B39" s="15" t="s">
        <v>62</v>
      </c>
      <c r="C39" s="14">
        <v>16.86</v>
      </c>
      <c r="D39" s="14">
        <v>16.86</v>
      </c>
      <c r="E39" s="18">
        <f t="shared" si="0"/>
        <v>100</v>
      </c>
      <c r="F39" s="14">
        <v>16.86</v>
      </c>
      <c r="G39" s="13">
        <v>100</v>
      </c>
    </row>
    <row r="40" spans="1:7" ht="62.4" hidden="1" x14ac:dyDescent="0.3">
      <c r="A40" s="16" t="s">
        <v>63</v>
      </c>
      <c r="B40" s="15" t="s">
        <v>109</v>
      </c>
      <c r="C40" s="18">
        <f>C41</f>
        <v>0</v>
      </c>
      <c r="D40" s="14">
        <f>D41</f>
        <v>0</v>
      </c>
      <c r="E40" s="18" t="e">
        <f t="shared" si="0"/>
        <v>#DIV/0!</v>
      </c>
      <c r="F40" s="18">
        <f>F41</f>
        <v>0</v>
      </c>
      <c r="G40" s="18" t="e">
        <f t="shared" si="1"/>
        <v>#DIV/0!</v>
      </c>
    </row>
    <row r="41" spans="1:7" ht="62.4" hidden="1" x14ac:dyDescent="0.3">
      <c r="A41" s="16" t="s">
        <v>64</v>
      </c>
      <c r="B41" s="15" t="s">
        <v>110</v>
      </c>
      <c r="C41" s="21">
        <f>C42</f>
        <v>0</v>
      </c>
      <c r="D41" s="14">
        <f>D42</f>
        <v>0</v>
      </c>
      <c r="E41" s="18" t="e">
        <f t="shared" si="0"/>
        <v>#DIV/0!</v>
      </c>
      <c r="F41" s="18">
        <f>F42</f>
        <v>0</v>
      </c>
      <c r="G41" s="18" t="e">
        <f t="shared" si="1"/>
        <v>#DIV/0!</v>
      </c>
    </row>
    <row r="42" spans="1:7" ht="49.8" hidden="1" customHeight="1" x14ac:dyDescent="0.3">
      <c r="A42" s="16" t="s">
        <v>65</v>
      </c>
      <c r="B42" s="15" t="s">
        <v>66</v>
      </c>
      <c r="C42" s="21">
        <v>0</v>
      </c>
      <c r="D42" s="14">
        <v>0</v>
      </c>
      <c r="E42" s="18" t="e">
        <f t="shared" si="0"/>
        <v>#DIV/0!</v>
      </c>
      <c r="F42" s="18">
        <v>0</v>
      </c>
      <c r="G42" s="18" t="e">
        <f t="shared" si="1"/>
        <v>#DIV/0!</v>
      </c>
    </row>
    <row r="43" spans="1:7" ht="15" hidden="1" customHeight="1" x14ac:dyDescent="0.3">
      <c r="A43" s="16" t="s">
        <v>67</v>
      </c>
      <c r="B43" s="15" t="s">
        <v>4</v>
      </c>
      <c r="C43" s="14">
        <f>C44</f>
        <v>0</v>
      </c>
      <c r="D43" s="14">
        <f>D44</f>
        <v>0</v>
      </c>
      <c r="E43" s="18" t="e">
        <f t="shared" si="0"/>
        <v>#DIV/0!</v>
      </c>
      <c r="F43" s="14">
        <f>F44</f>
        <v>0</v>
      </c>
      <c r="G43" s="18" t="e">
        <f t="shared" si="1"/>
        <v>#DIV/0!</v>
      </c>
    </row>
    <row r="44" spans="1:7" ht="15" hidden="1" customHeight="1" x14ac:dyDescent="0.3">
      <c r="A44" s="16" t="s">
        <v>68</v>
      </c>
      <c r="B44" s="15" t="s">
        <v>69</v>
      </c>
      <c r="C44" s="17">
        <f>C45</f>
        <v>0</v>
      </c>
      <c r="D44" s="17">
        <f>D45</f>
        <v>0</v>
      </c>
      <c r="E44" s="18" t="e">
        <f t="shared" si="0"/>
        <v>#DIV/0!</v>
      </c>
      <c r="F44" s="17">
        <f>F45</f>
        <v>0</v>
      </c>
      <c r="G44" s="18" t="e">
        <f t="shared" si="1"/>
        <v>#DIV/0!</v>
      </c>
    </row>
    <row r="45" spans="1:7" ht="17.25" hidden="1" customHeight="1" x14ac:dyDescent="0.3">
      <c r="A45" s="16" t="s">
        <v>70</v>
      </c>
      <c r="B45" s="15" t="s">
        <v>71</v>
      </c>
      <c r="C45" s="17"/>
      <c r="D45" s="14"/>
      <c r="E45" s="18" t="e">
        <f t="shared" si="0"/>
        <v>#DIV/0!</v>
      </c>
      <c r="F45" s="14"/>
      <c r="G45" s="18" t="e">
        <f t="shared" si="1"/>
        <v>#DIV/0!</v>
      </c>
    </row>
    <row r="46" spans="1:7" ht="24" customHeight="1" x14ac:dyDescent="0.3">
      <c r="A46" s="16" t="s">
        <v>72</v>
      </c>
      <c r="B46" s="15" t="s">
        <v>7</v>
      </c>
      <c r="C46" s="17">
        <f t="shared" ref="C46:F48" si="4">C47</f>
        <v>10.02</v>
      </c>
      <c r="D46" s="17">
        <f t="shared" si="4"/>
        <v>10.02</v>
      </c>
      <c r="E46" s="18">
        <f t="shared" si="0"/>
        <v>100</v>
      </c>
      <c r="F46" s="17">
        <f t="shared" si="4"/>
        <v>10.02</v>
      </c>
      <c r="G46" s="18">
        <f t="shared" si="1"/>
        <v>100</v>
      </c>
    </row>
    <row r="47" spans="1:7" ht="36.6" customHeight="1" x14ac:dyDescent="0.3">
      <c r="A47" s="16" t="s">
        <v>73</v>
      </c>
      <c r="B47" s="15" t="s">
        <v>74</v>
      </c>
      <c r="C47" s="14">
        <v>10.02</v>
      </c>
      <c r="D47" s="14">
        <v>10.02</v>
      </c>
      <c r="E47" s="18">
        <f t="shared" si="0"/>
        <v>100</v>
      </c>
      <c r="F47" s="14">
        <v>10.02</v>
      </c>
      <c r="G47" s="18">
        <f t="shared" si="1"/>
        <v>100</v>
      </c>
    </row>
    <row r="48" spans="1:7" ht="15" hidden="1" customHeight="1" x14ac:dyDescent="0.3">
      <c r="A48" s="16" t="s">
        <v>116</v>
      </c>
      <c r="B48" s="16" t="s">
        <v>113</v>
      </c>
      <c r="C48" s="14">
        <f t="shared" si="4"/>
        <v>0</v>
      </c>
      <c r="D48" s="14">
        <f t="shared" si="4"/>
        <v>0</v>
      </c>
      <c r="E48" s="18" t="e">
        <f t="shared" si="0"/>
        <v>#DIV/0!</v>
      </c>
      <c r="F48" s="14">
        <f t="shared" si="4"/>
        <v>0</v>
      </c>
      <c r="G48" s="18" t="e">
        <f t="shared" si="1"/>
        <v>#DIV/0!</v>
      </c>
    </row>
    <row r="49" spans="1:7" ht="26.4" hidden="1" customHeight="1" x14ac:dyDescent="0.3">
      <c r="A49" s="16" t="s">
        <v>117</v>
      </c>
      <c r="B49" s="15" t="s">
        <v>118</v>
      </c>
      <c r="C49" s="14"/>
      <c r="D49" s="14"/>
      <c r="E49" s="18" t="e">
        <f t="shared" si="0"/>
        <v>#DIV/0!</v>
      </c>
      <c r="F49" s="14"/>
      <c r="G49" s="18" t="e">
        <f t="shared" si="1"/>
        <v>#DIV/0!</v>
      </c>
    </row>
    <row r="50" spans="1:7" ht="21.6" customHeight="1" x14ac:dyDescent="0.3">
      <c r="A50" s="16" t="s">
        <v>75</v>
      </c>
      <c r="B50" s="15" t="s">
        <v>0</v>
      </c>
      <c r="C50" s="14">
        <f>C53</f>
        <v>17</v>
      </c>
      <c r="D50" s="14">
        <f>D51+D53</f>
        <v>15.4</v>
      </c>
      <c r="E50" s="18">
        <f t="shared" si="0"/>
        <v>90.588235294117652</v>
      </c>
      <c r="F50" s="14">
        <f>F51+F53</f>
        <v>17</v>
      </c>
      <c r="G50" s="18">
        <f t="shared" si="1"/>
        <v>100</v>
      </c>
    </row>
    <row r="51" spans="1:7" ht="13.2" hidden="1" customHeight="1" x14ac:dyDescent="0.3">
      <c r="A51" s="16" t="s">
        <v>76</v>
      </c>
      <c r="B51" s="15" t="s">
        <v>77</v>
      </c>
      <c r="C51" s="14">
        <f>C52</f>
        <v>0</v>
      </c>
      <c r="D51" s="14">
        <f>D52</f>
        <v>0</v>
      </c>
      <c r="E51" s="18" t="e">
        <f t="shared" si="0"/>
        <v>#DIV/0!</v>
      </c>
      <c r="F51" s="14">
        <f>F52</f>
        <v>0</v>
      </c>
      <c r="G51" s="13" t="e">
        <f t="shared" si="1"/>
        <v>#DIV/0!</v>
      </c>
    </row>
    <row r="52" spans="1:7" ht="16.2" hidden="1" customHeight="1" x14ac:dyDescent="0.3">
      <c r="A52" s="16" t="s">
        <v>78</v>
      </c>
      <c r="B52" s="15" t="s">
        <v>79</v>
      </c>
      <c r="C52" s="14"/>
      <c r="D52" s="14">
        <v>0</v>
      </c>
      <c r="E52" s="18" t="e">
        <f t="shared" si="0"/>
        <v>#DIV/0!</v>
      </c>
      <c r="F52" s="14"/>
      <c r="G52" s="13" t="e">
        <f t="shared" si="1"/>
        <v>#DIV/0!</v>
      </c>
    </row>
    <row r="53" spans="1:7" ht="22.2" customHeight="1" x14ac:dyDescent="0.3">
      <c r="A53" s="16" t="s">
        <v>80</v>
      </c>
      <c r="B53" s="15" t="s">
        <v>81</v>
      </c>
      <c r="C53" s="14">
        <f>C54+C55</f>
        <v>17</v>
      </c>
      <c r="D53" s="14">
        <f>D55</f>
        <v>15.4</v>
      </c>
      <c r="E53" s="18">
        <f t="shared" si="0"/>
        <v>90.588235294117652</v>
      </c>
      <c r="F53" s="14">
        <f>F54+F55</f>
        <v>17</v>
      </c>
      <c r="G53" s="18">
        <f t="shared" si="1"/>
        <v>100</v>
      </c>
    </row>
    <row r="54" spans="1:7" ht="18" hidden="1" x14ac:dyDescent="0.3">
      <c r="A54" s="16" t="s">
        <v>82</v>
      </c>
      <c r="B54" s="15" t="s">
        <v>83</v>
      </c>
      <c r="C54" s="18">
        <v>0</v>
      </c>
      <c r="D54" s="14">
        <v>0</v>
      </c>
      <c r="E54" s="18" t="e">
        <f t="shared" si="0"/>
        <v>#DIV/0!</v>
      </c>
      <c r="F54" s="14">
        <v>0</v>
      </c>
      <c r="G54" s="18" t="e">
        <f t="shared" si="1"/>
        <v>#DIV/0!</v>
      </c>
    </row>
    <row r="55" spans="1:7" ht="18" x14ac:dyDescent="0.3">
      <c r="A55" s="16" t="s">
        <v>137</v>
      </c>
      <c r="B55" s="15" t="s">
        <v>138</v>
      </c>
      <c r="C55" s="14">
        <v>17</v>
      </c>
      <c r="D55" s="14">
        <v>15.4</v>
      </c>
      <c r="E55" s="18"/>
      <c r="F55" s="14">
        <v>17</v>
      </c>
      <c r="G55" s="18"/>
    </row>
    <row r="56" spans="1:7" ht="18" x14ac:dyDescent="0.3">
      <c r="A56" s="16" t="s">
        <v>84</v>
      </c>
      <c r="B56" s="15" t="s">
        <v>5</v>
      </c>
      <c r="C56" s="22">
        <f>C57</f>
        <v>1094.3430000000001</v>
      </c>
      <c r="D56" s="22">
        <f>D57</f>
        <v>1093.693</v>
      </c>
      <c r="E56" s="18">
        <f t="shared" si="0"/>
        <v>99.940603631585333</v>
      </c>
      <c r="F56" s="22">
        <f>F57</f>
        <v>1094.3430000000001</v>
      </c>
      <c r="G56" s="18">
        <f t="shared" si="1"/>
        <v>100</v>
      </c>
    </row>
    <row r="57" spans="1:7" ht="31.2" x14ac:dyDescent="0.3">
      <c r="A57" s="16" t="s">
        <v>85</v>
      </c>
      <c r="B57" s="15" t="s">
        <v>86</v>
      </c>
      <c r="C57" s="22">
        <f>C58+C61+C64+C69+C72</f>
        <v>1094.3430000000001</v>
      </c>
      <c r="D57" s="22">
        <f>D58+D61+D64+D69+D72</f>
        <v>1093.693</v>
      </c>
      <c r="E57" s="18">
        <f t="shared" si="0"/>
        <v>99.940603631585333</v>
      </c>
      <c r="F57" s="22">
        <f>F58+F61+F69</f>
        <v>1094.3430000000001</v>
      </c>
      <c r="G57" s="18">
        <f t="shared" si="1"/>
        <v>100</v>
      </c>
    </row>
    <row r="58" spans="1:7" ht="18" x14ac:dyDescent="0.3">
      <c r="A58" s="16" t="s">
        <v>131</v>
      </c>
      <c r="B58" s="15" t="s">
        <v>87</v>
      </c>
      <c r="C58" s="18">
        <f>C59</f>
        <v>686.6</v>
      </c>
      <c r="D58" s="21">
        <f>D59</f>
        <v>685.95</v>
      </c>
      <c r="E58" s="18">
        <f t="shared" si="0"/>
        <v>99.905330614622784</v>
      </c>
      <c r="F58" s="18">
        <f>F59</f>
        <v>686.6</v>
      </c>
      <c r="G58" s="18">
        <f t="shared" si="1"/>
        <v>100</v>
      </c>
    </row>
    <row r="59" spans="1:7" ht="18" x14ac:dyDescent="0.3">
      <c r="A59" s="16" t="s">
        <v>132</v>
      </c>
      <c r="B59" s="15" t="s">
        <v>88</v>
      </c>
      <c r="C59" s="18">
        <f>C60</f>
        <v>686.6</v>
      </c>
      <c r="D59" s="21">
        <f>D60</f>
        <v>685.95</v>
      </c>
      <c r="E59" s="18">
        <f t="shared" si="0"/>
        <v>99.905330614622784</v>
      </c>
      <c r="F59" s="18">
        <f>F60</f>
        <v>686.6</v>
      </c>
      <c r="G59" s="18">
        <f t="shared" si="1"/>
        <v>100</v>
      </c>
    </row>
    <row r="60" spans="1:7" ht="18" x14ac:dyDescent="0.3">
      <c r="A60" s="16" t="s">
        <v>130</v>
      </c>
      <c r="B60" s="15" t="s">
        <v>89</v>
      </c>
      <c r="C60" s="18">
        <v>686.6</v>
      </c>
      <c r="D60" s="21">
        <v>685.95</v>
      </c>
      <c r="E60" s="18">
        <f t="shared" si="0"/>
        <v>99.905330614622784</v>
      </c>
      <c r="F60" s="18">
        <v>686.6</v>
      </c>
      <c r="G60" s="18">
        <f t="shared" si="1"/>
        <v>100</v>
      </c>
    </row>
    <row r="61" spans="1:7" ht="18" x14ac:dyDescent="0.3">
      <c r="A61" s="16" t="s">
        <v>135</v>
      </c>
      <c r="B61" s="15" t="s">
        <v>90</v>
      </c>
      <c r="C61" s="18">
        <f>C62</f>
        <v>141.30000000000001</v>
      </c>
      <c r="D61" s="18">
        <f>D62</f>
        <v>141.30000000000001</v>
      </c>
      <c r="E61" s="18">
        <f t="shared" si="0"/>
        <v>100</v>
      </c>
      <c r="F61" s="18">
        <f>F62</f>
        <v>141.30000000000001</v>
      </c>
      <c r="G61" s="13">
        <f t="shared" si="1"/>
        <v>100</v>
      </c>
    </row>
    <row r="62" spans="1:7" ht="31.2" x14ac:dyDescent="0.3">
      <c r="A62" s="16" t="s">
        <v>134</v>
      </c>
      <c r="B62" s="15" t="s">
        <v>15</v>
      </c>
      <c r="C62" s="18">
        <f>C63</f>
        <v>141.30000000000001</v>
      </c>
      <c r="D62" s="18">
        <f>D63</f>
        <v>141.30000000000001</v>
      </c>
      <c r="E62" s="18">
        <f t="shared" si="0"/>
        <v>100</v>
      </c>
      <c r="F62" s="18">
        <f>F63</f>
        <v>141.30000000000001</v>
      </c>
      <c r="G62" s="13">
        <f t="shared" si="1"/>
        <v>100</v>
      </c>
    </row>
    <row r="63" spans="1:7" ht="30" customHeight="1" x14ac:dyDescent="0.3">
      <c r="A63" s="16" t="s">
        <v>133</v>
      </c>
      <c r="B63" s="15" t="s">
        <v>16</v>
      </c>
      <c r="C63" s="18">
        <v>141.30000000000001</v>
      </c>
      <c r="D63" s="18">
        <v>141.30000000000001</v>
      </c>
      <c r="E63" s="18">
        <f t="shared" si="0"/>
        <v>100</v>
      </c>
      <c r="F63" s="18">
        <v>141.30000000000001</v>
      </c>
      <c r="G63" s="13">
        <f t="shared" si="1"/>
        <v>100</v>
      </c>
    </row>
    <row r="64" spans="1:7" ht="18" hidden="1" x14ac:dyDescent="0.3">
      <c r="A64" s="16" t="s">
        <v>91</v>
      </c>
      <c r="B64" s="15" t="s">
        <v>8</v>
      </c>
      <c r="C64" s="14">
        <f>C65+C67</f>
        <v>0</v>
      </c>
      <c r="D64" s="14">
        <f>D65+D67</f>
        <v>0</v>
      </c>
      <c r="E64" s="18" t="e">
        <f t="shared" si="0"/>
        <v>#DIV/0!</v>
      </c>
      <c r="F64" s="14">
        <f>F65+F67</f>
        <v>0</v>
      </c>
      <c r="G64" s="13" t="e">
        <f t="shared" si="1"/>
        <v>#DIV/0!</v>
      </c>
    </row>
    <row r="65" spans="1:7" ht="2.25" hidden="1" customHeight="1" x14ac:dyDescent="0.3">
      <c r="A65" s="16" t="s">
        <v>92</v>
      </c>
      <c r="B65" s="15" t="s">
        <v>17</v>
      </c>
      <c r="C65" s="14">
        <f>C66</f>
        <v>0</v>
      </c>
      <c r="D65" s="14">
        <f>D66</f>
        <v>0</v>
      </c>
      <c r="E65" s="18" t="e">
        <f t="shared" si="0"/>
        <v>#DIV/0!</v>
      </c>
      <c r="F65" s="14">
        <f>F66</f>
        <v>0</v>
      </c>
      <c r="G65" s="13" t="e">
        <f t="shared" si="1"/>
        <v>#DIV/0!</v>
      </c>
    </row>
    <row r="66" spans="1:7" ht="40.5" hidden="1" customHeight="1" x14ac:dyDescent="0.3">
      <c r="A66" s="16" t="s">
        <v>93</v>
      </c>
      <c r="B66" s="15" t="s">
        <v>18</v>
      </c>
      <c r="C66" s="14"/>
      <c r="D66" s="14"/>
      <c r="E66" s="18" t="e">
        <f t="shared" si="0"/>
        <v>#DIV/0!</v>
      </c>
      <c r="F66" s="14"/>
      <c r="G66" s="13" t="e">
        <f t="shared" si="1"/>
        <v>#DIV/0!</v>
      </c>
    </row>
    <row r="67" spans="1:7" ht="19.2" hidden="1" customHeight="1" x14ac:dyDescent="0.3">
      <c r="A67" s="16" t="s">
        <v>94</v>
      </c>
      <c r="B67" s="15" t="s">
        <v>95</v>
      </c>
      <c r="C67" s="18">
        <f>C68</f>
        <v>0</v>
      </c>
      <c r="D67" s="18">
        <f>D68</f>
        <v>0</v>
      </c>
      <c r="E67" s="18" t="e">
        <f t="shared" si="0"/>
        <v>#DIV/0!</v>
      </c>
      <c r="F67" s="18">
        <f>F68</f>
        <v>0</v>
      </c>
      <c r="G67" s="13" t="e">
        <f t="shared" si="1"/>
        <v>#DIV/0!</v>
      </c>
    </row>
    <row r="68" spans="1:7" ht="31.2" hidden="1" customHeight="1" x14ac:dyDescent="0.3">
      <c r="A68" s="16" t="s">
        <v>96</v>
      </c>
      <c r="B68" s="15" t="s">
        <v>19</v>
      </c>
      <c r="C68" s="18">
        <v>0</v>
      </c>
      <c r="D68" s="18"/>
      <c r="E68" s="18" t="e">
        <f t="shared" si="0"/>
        <v>#DIV/0!</v>
      </c>
      <c r="F68" s="18">
        <v>0</v>
      </c>
      <c r="G68" s="13" t="e">
        <f t="shared" si="1"/>
        <v>#DIV/0!</v>
      </c>
    </row>
    <row r="69" spans="1:7" ht="18" x14ac:dyDescent="0.3">
      <c r="A69" s="16" t="s">
        <v>97</v>
      </c>
      <c r="B69" s="15" t="s">
        <v>20</v>
      </c>
      <c r="C69" s="22">
        <f>C70</f>
        <v>266.44299999999998</v>
      </c>
      <c r="D69" s="22">
        <f>D70</f>
        <v>266.44299999999998</v>
      </c>
      <c r="E69" s="18">
        <f t="shared" si="0"/>
        <v>100</v>
      </c>
      <c r="F69" s="22">
        <f>F70</f>
        <v>266.44299999999998</v>
      </c>
      <c r="G69" s="13">
        <f t="shared" si="1"/>
        <v>100</v>
      </c>
    </row>
    <row r="70" spans="1:7" ht="18" x14ac:dyDescent="0.3">
      <c r="A70" s="16" t="s">
        <v>98</v>
      </c>
      <c r="B70" s="15" t="s">
        <v>21</v>
      </c>
      <c r="C70" s="22">
        <f>C71</f>
        <v>266.44299999999998</v>
      </c>
      <c r="D70" s="22">
        <f>D71</f>
        <v>266.44299999999998</v>
      </c>
      <c r="E70" s="18">
        <f t="shared" si="0"/>
        <v>100</v>
      </c>
      <c r="F70" s="22">
        <f>F71</f>
        <v>266.44299999999998</v>
      </c>
      <c r="G70" s="13">
        <f t="shared" si="1"/>
        <v>100</v>
      </c>
    </row>
    <row r="71" spans="1:7" ht="28.5" customHeight="1" x14ac:dyDescent="0.3">
      <c r="A71" s="16" t="s">
        <v>99</v>
      </c>
      <c r="B71" s="15" t="s">
        <v>22</v>
      </c>
      <c r="C71" s="22">
        <v>266.44299999999998</v>
      </c>
      <c r="D71" s="22">
        <v>266.44299999999998</v>
      </c>
      <c r="E71" s="18">
        <f t="shared" si="0"/>
        <v>100</v>
      </c>
      <c r="F71" s="22">
        <v>266.44299999999998</v>
      </c>
      <c r="G71" s="13">
        <f t="shared" si="1"/>
        <v>100</v>
      </c>
    </row>
    <row r="72" spans="1:7" ht="18" hidden="1" x14ac:dyDescent="0.3">
      <c r="A72" s="16" t="s">
        <v>100</v>
      </c>
      <c r="B72" s="15" t="s">
        <v>23</v>
      </c>
      <c r="C72" s="14">
        <f>C73</f>
        <v>0</v>
      </c>
      <c r="D72" s="14">
        <f>D73</f>
        <v>0</v>
      </c>
      <c r="E72" s="18" t="e">
        <f t="shared" si="0"/>
        <v>#DIV/0!</v>
      </c>
      <c r="F72" s="14">
        <f>F73</f>
        <v>0</v>
      </c>
      <c r="G72" s="13" t="e">
        <f t="shared" si="1"/>
        <v>#DIV/0!</v>
      </c>
    </row>
    <row r="73" spans="1:7" ht="18" hidden="1" x14ac:dyDescent="0.3">
      <c r="A73" s="16" t="s">
        <v>101</v>
      </c>
      <c r="B73" s="15" t="s">
        <v>24</v>
      </c>
      <c r="C73" s="14"/>
      <c r="D73" s="14"/>
      <c r="E73" s="18" t="e">
        <f t="shared" si="0"/>
        <v>#DIV/0!</v>
      </c>
      <c r="F73" s="14"/>
      <c r="G73" s="13" t="e">
        <f t="shared" si="1"/>
        <v>#DIV/0!</v>
      </c>
    </row>
    <row r="74" spans="1:7" ht="18" hidden="1" x14ac:dyDescent="0.3">
      <c r="A74" s="16"/>
      <c r="B74" s="15" t="s">
        <v>114</v>
      </c>
      <c r="C74" s="14">
        <v>-8.4619999999999997</v>
      </c>
      <c r="D74" s="14">
        <v>-8.4619999999999997</v>
      </c>
      <c r="E74" s="18"/>
      <c r="F74" s="14"/>
      <c r="G74" s="13"/>
    </row>
    <row r="75" spans="1:7" ht="18" x14ac:dyDescent="0.3">
      <c r="A75" s="16" t="s">
        <v>102</v>
      </c>
      <c r="B75" s="15" t="s">
        <v>103</v>
      </c>
      <c r="C75" s="14">
        <f>C7+C56</f>
        <v>1874.5846100000001</v>
      </c>
      <c r="D75" s="14">
        <f>D7+D56</f>
        <v>1582.1616099999999</v>
      </c>
      <c r="E75" s="18">
        <f t="shared" si="0"/>
        <v>84.400650766038225</v>
      </c>
      <c r="F75" s="22">
        <f>F7+F56</f>
        <v>1864.5646100000001</v>
      </c>
      <c r="G75" s="18">
        <f t="shared" si="1"/>
        <v>99.465481582077004</v>
      </c>
    </row>
    <row r="77" spans="1:7" ht="18" x14ac:dyDescent="0.25">
      <c r="B77" s="5" t="s">
        <v>112</v>
      </c>
      <c r="C77" s="19" t="s">
        <v>115</v>
      </c>
    </row>
  </sheetData>
  <mergeCells count="6">
    <mergeCell ref="A4:A5"/>
    <mergeCell ref="C4:G4"/>
    <mergeCell ref="B1:G1"/>
    <mergeCell ref="B2:E2"/>
    <mergeCell ref="B4:B5"/>
    <mergeCell ref="F3:G3"/>
  </mergeCells>
  <phoneticPr fontId="2" type="noConversion"/>
  <pageMargins left="0.59055118110236227" right="0.61" top="0.36" bottom="0.39370078740157483" header="0" footer="0"/>
  <pageSetup paperSize="9" scale="42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бичура прил.1</vt:lpstr>
      <vt:lpstr>'доходы бичура прил.1'!Область_печати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Лариса</cp:lastModifiedBy>
  <cp:lastPrinted>2012-11-20T07:53:07Z</cp:lastPrinted>
  <dcterms:created xsi:type="dcterms:W3CDTF">2003-10-16T06:18:07Z</dcterms:created>
  <dcterms:modified xsi:type="dcterms:W3CDTF">2021-11-15T16:28:05Z</dcterms:modified>
</cp:coreProperties>
</file>